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-fabrik/TRACES Dropbox/_DOSSIER PROJETS TRACES/E-FABRIK'/2. PARCOURS et SAS/Insertion Pro Apprenants/Insertion Pro diffusée sur le site/"/>
    </mc:Choice>
  </mc:AlternateContent>
  <xr:revisionPtr revIDLastSave="0" documentId="13_ncr:1_{CE8A014B-F9CF-3D44-9EE0-040009718205}" xr6:coauthVersionLast="36" xr6:coauthVersionMax="36" xr10:uidLastSave="{00000000-0000-0000-0000-000000000000}"/>
  <bookViews>
    <workbookView xWindow="3700" yWindow="2600" windowWidth="37260" windowHeight="20440" tabRatio="500" activeTab="1" xr2:uid="{00000000-000D-0000-FFFF-FFFF00000000}"/>
  </bookViews>
  <sheets>
    <sheet name="Insertion pro Parcours" sheetId="8" r:id="rId1"/>
    <sheet name="Insertion pro SAS" sheetId="9" r:id="rId2"/>
  </sheets>
  <definedNames>
    <definedName name="_xlnm._FilterDatabase" localSheetId="0" hidden="1">'Insertion pro Parcours'!#REF!</definedName>
    <definedName name="_xlnm._FilterDatabase" localSheetId="1" hidden="1">'Insertion pro SAS'!#REF!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5" i="9" l="1"/>
  <c r="E46" i="9"/>
  <c r="E47" i="9"/>
  <c r="E48" i="9"/>
  <c r="H78" i="8" l="1"/>
  <c r="I78" i="8" s="1"/>
  <c r="H77" i="8"/>
  <c r="I77" i="8" s="1"/>
  <c r="F78" i="8"/>
  <c r="G78" i="8" s="1"/>
  <c r="F77" i="8"/>
  <c r="G77" i="8" s="1"/>
  <c r="H76" i="8"/>
  <c r="F76" i="8"/>
  <c r="G76" i="8" s="1"/>
  <c r="H74" i="8" l="1"/>
  <c r="H73" i="8"/>
  <c r="H72" i="8"/>
  <c r="F75" i="8"/>
  <c r="F74" i="8"/>
  <c r="F73" i="8"/>
  <c r="F72" i="8"/>
  <c r="F79" i="8" l="1"/>
  <c r="G74" i="8"/>
  <c r="G72" i="8"/>
  <c r="I76" i="8" l="1"/>
  <c r="H75" i="8"/>
  <c r="I74" i="8" l="1"/>
  <c r="H79" i="8"/>
  <c r="I72" i="8"/>
</calcChain>
</file>

<file path=xl/sharedStrings.xml><?xml version="1.0" encoding="utf-8"?>
<sst xmlns="http://schemas.openxmlformats.org/spreadsheetml/2006/main" count="355" uniqueCount="247">
  <si>
    <t>NOM</t>
  </si>
  <si>
    <t>GOMES SILVA</t>
  </si>
  <si>
    <t>DEIVENTHIRAM</t>
  </si>
  <si>
    <t>BENARD</t>
  </si>
  <si>
    <t>KANTE</t>
  </si>
  <si>
    <t>LAROCHE</t>
  </si>
  <si>
    <t>DERVIN</t>
  </si>
  <si>
    <t>BA</t>
  </si>
  <si>
    <t>DENAUX</t>
  </si>
  <si>
    <t>FENNANE</t>
  </si>
  <si>
    <t>SIVAKARAN</t>
  </si>
  <si>
    <t>RASNAAMA</t>
  </si>
  <si>
    <t>Alexandra</t>
  </si>
  <si>
    <t>Angelo</t>
  </si>
  <si>
    <t>Clara</t>
  </si>
  <si>
    <t>Corentin</t>
  </si>
  <si>
    <t>Jonathan</t>
  </si>
  <si>
    <t>Kevin</t>
  </si>
  <si>
    <t>Raphaël</t>
  </si>
  <si>
    <t>Salah</t>
  </si>
  <si>
    <t>Serafim</t>
  </si>
  <si>
    <t>MONIN</t>
  </si>
  <si>
    <t>LOBOZZO</t>
  </si>
  <si>
    <t>CHANTELLES</t>
  </si>
  <si>
    <t>SOLER</t>
  </si>
  <si>
    <t>LOUIS-LISE</t>
  </si>
  <si>
    <t>LAHARENAS BENAVIDES</t>
  </si>
  <si>
    <t>BOYERO</t>
  </si>
  <si>
    <t>KAL</t>
  </si>
  <si>
    <t>ZIOUZINE</t>
  </si>
  <si>
    <t>Alexis</t>
  </si>
  <si>
    <t>Anna</t>
  </si>
  <si>
    <t>Emilie</t>
  </si>
  <si>
    <t>Fahami</t>
  </si>
  <si>
    <t>Kenny</t>
  </si>
  <si>
    <t>Nicolas</t>
  </si>
  <si>
    <t>Tony</t>
  </si>
  <si>
    <t>William</t>
  </si>
  <si>
    <t>Patrick</t>
  </si>
  <si>
    <t>Mariame</t>
  </si>
  <si>
    <t>Abdou</t>
  </si>
  <si>
    <t>Andine</t>
  </si>
  <si>
    <t>Ayesha</t>
  </si>
  <si>
    <t>Bertin</t>
  </si>
  <si>
    <t>Celia</t>
  </si>
  <si>
    <t>Florian</t>
  </si>
  <si>
    <t>Hawa</t>
  </si>
  <si>
    <t>Julien</t>
  </si>
  <si>
    <t>Lassana</t>
  </si>
  <si>
    <t>Maëva</t>
  </si>
  <si>
    <t>Ryan</t>
  </si>
  <si>
    <t>Sindhuyan</t>
  </si>
  <si>
    <t>Yassine</t>
  </si>
  <si>
    <t>BOUQUET</t>
  </si>
  <si>
    <t>DUONG</t>
  </si>
  <si>
    <t>NGUYEN</t>
  </si>
  <si>
    <t>IBRAHIM</t>
  </si>
  <si>
    <t>DEBBOU</t>
  </si>
  <si>
    <t>DORMOY</t>
  </si>
  <si>
    <t>DUMONTIER</t>
  </si>
  <si>
    <t>TRAN</t>
  </si>
  <si>
    <t>LIMIER</t>
  </si>
  <si>
    <t>STEVIC</t>
  </si>
  <si>
    <t>SAMAKE</t>
  </si>
  <si>
    <t>COLO</t>
  </si>
  <si>
    <t>MUNGUDI</t>
  </si>
  <si>
    <t>BIBI</t>
  </si>
  <si>
    <t>Prénom</t>
  </si>
  <si>
    <t>Bekhtaoui</t>
  </si>
  <si>
    <t>Testeniov</t>
  </si>
  <si>
    <t>Louis</t>
  </si>
  <si>
    <t>Sidibe</t>
  </si>
  <si>
    <t>Boubacar</t>
  </si>
  <si>
    <t>Barrese</t>
  </si>
  <si>
    <t>Mendes</t>
  </si>
  <si>
    <t>Antoine</t>
  </si>
  <si>
    <t>Andriamanalinarivo</t>
  </si>
  <si>
    <t>Andy</t>
  </si>
  <si>
    <t>Coulibaly</t>
  </si>
  <si>
    <t>Adama</t>
  </si>
  <si>
    <t>Rachadi</t>
  </si>
  <si>
    <t>Akim</t>
  </si>
  <si>
    <t>Couery</t>
  </si>
  <si>
    <t>Alexander</t>
  </si>
  <si>
    <t>Es Salhi</t>
  </si>
  <si>
    <t>Hany</t>
  </si>
  <si>
    <t>?</t>
  </si>
  <si>
    <t>Célia</t>
  </si>
  <si>
    <t>Yan</t>
  </si>
  <si>
    <t xml:space="preserve">Logan </t>
  </si>
  <si>
    <t>Duron</t>
  </si>
  <si>
    <t xml:space="preserve">Diakhaté </t>
  </si>
  <si>
    <t>Sébastien</t>
  </si>
  <si>
    <t>Lin</t>
  </si>
  <si>
    <t xml:space="preserve">Alexandre </t>
  </si>
  <si>
    <t>Chery</t>
  </si>
  <si>
    <t>Youssouf</t>
  </si>
  <si>
    <t>Camara</t>
  </si>
  <si>
    <t xml:space="preserve">Abdoulaye </t>
  </si>
  <si>
    <t>Niakate</t>
  </si>
  <si>
    <t>Sarah</t>
  </si>
  <si>
    <t>Nanda</t>
  </si>
  <si>
    <t xml:space="preserve">PROMOTIONS </t>
  </si>
  <si>
    <t>Insertion professionnelle à la fin de la formation</t>
  </si>
  <si>
    <t>Code 3 : Reprise d'études ou de formations dans le numérique</t>
  </si>
  <si>
    <t xml:space="preserve">Formation en cybersécurité </t>
  </si>
  <si>
    <t xml:space="preserve">Formation Assistance sociale </t>
  </si>
  <si>
    <t>Accompagnement des personnes handicapées en gares SNCF</t>
  </si>
  <si>
    <t xml:space="preserve">Formation d'aide à la personne </t>
  </si>
  <si>
    <t xml:space="preserve">Insertion professionnelle 3 mois après la fin de la formation </t>
  </si>
  <si>
    <t xml:space="preserve">Insertion professionnelle 6 mois après la fin de la formation </t>
  </si>
  <si>
    <t xml:space="preserve">Formation en cuisine </t>
  </si>
  <si>
    <t xml:space="preserve">Emploi en cuisine </t>
  </si>
  <si>
    <t xml:space="preserve">Recherche de son projet professionnel / Problématiques sociales </t>
  </si>
  <si>
    <t xml:space="preserve">Formation en informatique et programmation </t>
  </si>
  <si>
    <t xml:space="preserve">Problématique sociales </t>
  </si>
  <si>
    <t xml:space="preserve">Nombre total d'apprenant•es ayant terminé la formation </t>
  </si>
  <si>
    <t xml:space="preserve">Licence en Economie sociale et solidaire </t>
  </si>
  <si>
    <t>Médiateur numérique au sein du Pole S</t>
  </si>
  <si>
    <t>Permis de conduire</t>
  </si>
  <si>
    <t xml:space="preserve">Animatrice socio-culturelle </t>
  </si>
  <si>
    <t xml:space="preserve">Reconnaissance officielle du handicap </t>
  </si>
  <si>
    <t xml:space="preserve">Travailleur en ESAT </t>
  </si>
  <si>
    <t xml:space="preserve">BTS Électrotechnique </t>
  </si>
  <si>
    <t xml:space="preserve">Animateur socio-cutlurel </t>
  </si>
  <si>
    <t>Création d'activité (coach sportif)</t>
  </si>
  <si>
    <t xml:space="preserve">Problématiques psychiques </t>
  </si>
  <si>
    <t xml:space="preserve">Médiateur numérique à la Micro-Folie de Noisy-le-Sec </t>
  </si>
  <si>
    <t xml:space="preserve">Médiatrice numérique à La Claye Digitale </t>
  </si>
  <si>
    <t>Certification IDI Installateur Dépanneur Informatique RNCP</t>
  </si>
  <si>
    <t xml:space="preserve">Création d'activités Design médical </t>
  </si>
  <si>
    <t>Designeuse médicale au sein de Humaniteam</t>
  </si>
  <si>
    <t xml:space="preserve">Formation d'éducatrice jeunes enfants </t>
  </si>
  <si>
    <t>Stage en éducation spécialisée</t>
  </si>
  <si>
    <t>Formation d'éducateur spécialisé</t>
  </si>
  <si>
    <t xml:space="preserve">Mention Complémentaire Prototypage </t>
  </si>
  <si>
    <t xml:space="preserve">Processus de reconnaissance officielle du handicap </t>
  </si>
  <si>
    <t xml:space="preserve">Médiateur numérique au sein du Fablab la Verrière </t>
  </si>
  <si>
    <t xml:space="preserve">Bac Pro Électrotechniqe </t>
  </si>
  <si>
    <t xml:space="preserve">Problématiques sociales </t>
  </si>
  <si>
    <t xml:space="preserve">Employé Libre Service </t>
  </si>
  <si>
    <t>Médiateur numérique et handicap au sein de Starting-Block</t>
  </si>
  <si>
    <t>Assistante Éducative et Sociale au sein de la MAS Plaisance</t>
  </si>
  <si>
    <t>Fabmanager au RoseLab (Groupe Manatour)</t>
  </si>
  <si>
    <t xml:space="preserve">Médiateur numérique au sein de la Coopérative Pointcarré </t>
  </si>
  <si>
    <t xml:space="preserve">Licence en gestion et management </t>
  </si>
  <si>
    <t xml:space="preserve">Bac Pro Graphisme à la Fonderie de l'Image </t>
  </si>
  <si>
    <t>Formation PASSE Numérique au CNAM Paris</t>
  </si>
  <si>
    <t>Création d'activités Artiste-Peintre</t>
  </si>
  <si>
    <t xml:space="preserve">Médiateur numérique au sein d'Emmaüs Connect </t>
  </si>
  <si>
    <t xml:space="preserve">Formation d'éducateur sportif </t>
  </si>
  <si>
    <t xml:space="preserve">Volontaire en service civique au sein d'Unis-Cité </t>
  </si>
  <si>
    <t>Médiateur numérique au sein de la Médiathèque de Clichy-sous-Bois</t>
  </si>
  <si>
    <t xml:space="preserve">Recherche d'emploi </t>
  </si>
  <si>
    <t xml:space="preserve">Candidature à des formations </t>
  </si>
  <si>
    <t xml:space="preserve">Inscription à une formation </t>
  </si>
  <si>
    <t>Inscription à son BTS</t>
  </si>
  <si>
    <t>Candidature à des formations</t>
  </si>
  <si>
    <t xml:space="preserve">Création d'activités Graphiste en freelance </t>
  </si>
  <si>
    <t xml:space="preserve">Création d'activités Graphiste en freelance / Formation sur l'entreprenariat </t>
  </si>
  <si>
    <t>Création d'activités Graphiste en freelance / Formation sur l'entreprenariat</t>
  </si>
  <si>
    <t>Recherche d'emploi</t>
  </si>
  <si>
    <t>Médiatrice Handicap et Personnes âgées à la Fondation Claude Pompidou</t>
  </si>
  <si>
    <t>Candidature à des formations en ergothérapie</t>
  </si>
  <si>
    <t>Formation en ergothérapie à l'IPEC</t>
  </si>
  <si>
    <t>Stage au sein d'une structure handicap</t>
  </si>
  <si>
    <t xml:space="preserve">Recherche de volontariat à l'étranger en médiation sociale </t>
  </si>
  <si>
    <t xml:space="preserve">Médiateur numérique au sein des foyers ADOMA </t>
  </si>
  <si>
    <t xml:space="preserve">Recherche de formations </t>
  </si>
  <si>
    <t xml:space="preserve">Stage au sein d'une structure handicap pour valider son BTS Economie sociale et familiale </t>
  </si>
  <si>
    <t>Validation de son BTS Economie Sociale et Familiale</t>
  </si>
  <si>
    <t xml:space="preserve">Médiateur et agent d'accueil à La Poste </t>
  </si>
  <si>
    <t xml:space="preserve">Code 2. Insertion professionnelle dans le secteur du médico-social et de l'animation
(CDI, CDD, Interim, SC) </t>
  </si>
  <si>
    <t>Code 4 : Reprise d'éudes ou de formations dans le médico-social ou l'animation</t>
  </si>
  <si>
    <t xml:space="preserve">Nombre d'apprenant•es </t>
  </si>
  <si>
    <t xml:space="preserve">Pourcentage </t>
  </si>
  <si>
    <t xml:space="preserve">Reprise d'une formation dans le numérique </t>
  </si>
  <si>
    <t xml:space="preserve">Codification </t>
  </si>
  <si>
    <t xml:space="preserve">Reprise d'un parcours en E2C dans le numérique </t>
  </si>
  <si>
    <t>Volontariat en Service Civique</t>
  </si>
  <si>
    <t>Recherche d'un emploi d'éducatrice spécialisée</t>
  </si>
  <si>
    <t>Recherche d'emploi ou de formations</t>
  </si>
  <si>
    <t xml:space="preserve">Formation en dessin et graphisme </t>
  </si>
  <si>
    <t>Code 1 : Insertion professionnelle dans le secteur du numérique 
(CDI, CDD, Interim, SC, free-lance, auto-entreprenariat)</t>
  </si>
  <si>
    <t>Reprise d'un emploi dans le BTP</t>
  </si>
  <si>
    <t>Code 5 : Emplois ou formations dans un autre secteur / En recherche d'emplois ou de formations</t>
  </si>
  <si>
    <t>Code 6 : Processus de reconnaissance officielle du handicap</t>
  </si>
  <si>
    <t>Code 7 : Abandons des projets, problèmes de santé, problèmes sociaux, pas de nouvelles</t>
  </si>
  <si>
    <t>Chargée de projets Innovation au Centre d'Innovation d'Usages en Santé</t>
  </si>
  <si>
    <t xml:space="preserve">Création d'activités Artiste-Peintre / Licence Graphisme en alternance à la Fonderie de l'Image </t>
  </si>
  <si>
    <t>SAS</t>
  </si>
  <si>
    <t xml:space="preserve">En recherche d'emploi / Création de sa propre activité de design social </t>
  </si>
  <si>
    <t>Médiatrice numérique chez Magic Makers</t>
  </si>
  <si>
    <t xml:space="preserve">Commence des études d'ergothérapie après l'été </t>
  </si>
  <si>
    <t xml:space="preserve">Études d'ergothérapie après l'été </t>
  </si>
  <si>
    <t>A postulé à l'EPIDE</t>
  </si>
  <si>
    <t>A commencé l'EPIDE</t>
  </si>
  <si>
    <t>Est retourné en Algérie ?</t>
  </si>
  <si>
    <t>A rencontré un ébéniste pour échanger avec lui sur son métier</t>
  </si>
  <si>
    <t>A passé ses examens Compta Gestion</t>
  </si>
  <si>
    <t>Continue en Licence 3 Compta Gestion</t>
  </si>
  <si>
    <t>Est enceinte et a arrêté de chercher un emploi</t>
  </si>
  <si>
    <t>A été prise en alternance dans une formation de Technicienne Réseau chez EPIE Formatin</t>
  </si>
  <si>
    <t>En alternance dans une formation de Technicienne Réseau chez EPIE Formatin</t>
  </si>
  <si>
    <t>A passé un entretien pour travailler chez ACTION</t>
  </si>
  <si>
    <t>Travaille dans un magasin ACTION</t>
  </si>
  <si>
    <t>A passé un entretien pour réaliser des prothèses oculaire</t>
  </si>
  <si>
    <t>Travaille en tant que prothésiste oculariste</t>
  </si>
  <si>
    <t>A postulé dans des entreprises pour faire de la compatbilité</t>
  </si>
  <si>
    <t>A eu un CDD en tant que comptable dans une entreprise</t>
  </si>
  <si>
    <t>A postulé pour être volontaire en service civique dans le Fablab du Collège Pierre Sémard</t>
  </si>
  <si>
    <t>Est volontaire en Service Civique dans le Fablab du Collège Pierre Sémard</t>
  </si>
  <si>
    <t xml:space="preserve">A passé son Bac de français </t>
  </si>
  <si>
    <t>Continue en Terminale STMG</t>
  </si>
  <si>
    <t>Code 2 : Insertion professionnelle dans un autre secteur 
(CDI, CDD, Interim, SC, free-lance, auto-entreprenariat)</t>
  </si>
  <si>
    <t>Code 4 : Abandons des projets, problèmes de santé, problèmes sociaux, pas de nouvelles</t>
  </si>
  <si>
    <t xml:space="preserve">Code 3 : Reprise ou démarrage d'études ou de formations qualifiantes ou certifiantes </t>
  </si>
  <si>
    <t>APPRENANT•ES</t>
  </si>
  <si>
    <t xml:space="preserve">Apprenant•e 1 </t>
  </si>
  <si>
    <t xml:space="preserve">Apprenant•e 2 </t>
  </si>
  <si>
    <t>Apprenant•e 3</t>
  </si>
  <si>
    <t>Apprenant•e 4</t>
  </si>
  <si>
    <t>Apprenant•e 5</t>
  </si>
  <si>
    <t>Apprenant•e 6</t>
  </si>
  <si>
    <t>Apprenant•e 7</t>
  </si>
  <si>
    <t>Apprenant•e 8</t>
  </si>
  <si>
    <t>Apprenant•e 9</t>
  </si>
  <si>
    <t>Apprenant•e 10</t>
  </si>
  <si>
    <t>Apprenant•e 11</t>
  </si>
  <si>
    <t>Apprenant•e 12</t>
  </si>
  <si>
    <t>Apprenant•e 13</t>
  </si>
  <si>
    <t>Apprenant•e 14</t>
  </si>
  <si>
    <t>Apprenant•e 15</t>
  </si>
  <si>
    <t>Apprenant•e 16</t>
  </si>
  <si>
    <t>Apprenant•e 17</t>
  </si>
  <si>
    <t>Apprenant•e 18</t>
  </si>
  <si>
    <t>Apprenant•e 19</t>
  </si>
  <si>
    <t>Apprenant•e 20</t>
  </si>
  <si>
    <t>Apprenant•e 21</t>
  </si>
  <si>
    <t>Apprenant•e 22</t>
  </si>
  <si>
    <t>Apprenant•e 23</t>
  </si>
  <si>
    <t>Apprenant•e 24</t>
  </si>
  <si>
    <t>Apprenant•e 25</t>
  </si>
  <si>
    <t>Apprenant•e 26</t>
  </si>
  <si>
    <t>Apprenant•e 27</t>
  </si>
  <si>
    <t>Apprenant•e 28</t>
  </si>
  <si>
    <t>Apprenant•e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</si>
</sst>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&quot; &quot;##&quot; &quot;##&quot; &quot;##&quot; &quot;##"/>
  </numFmts>
  <fonts count="8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indexed="12"/>
      <name val="Trebuchet MS"/>
      <family val="2"/>
    </font>
    <font>
      <u/>
      <sz val="12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3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1" xfId="3" applyFont="1" applyFill="1" applyBorder="1" applyAlignment="1" applyProtection="1">
      <alignment horizontal="center" wrapText="1"/>
    </xf>
    <xf numFmtId="0" fontId="0" fillId="0" borderId="1" xfId="3" applyFont="1" applyBorder="1" applyAlignment="1" applyProtection="1">
      <alignment horizontal="center" wrapText="1"/>
    </xf>
    <xf numFmtId="0" fontId="6" fillId="0" borderId="1" xfId="3" applyFont="1" applyFill="1" applyBorder="1" applyAlignment="1" applyProtection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Font="1" applyBorder="1"/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</cellXfs>
  <cellStyles count="24">
    <cellStyle name="Lien hypertexte" xfId="2" builtinId="8" hidden="1"/>
    <cellStyle name="Lien hypertexte" xfId="3" builtinId="8"/>
    <cellStyle name="Lien hypertexte visité" xfId="1" builtinId="9" hidden="1"/>
    <cellStyle name="Lien hypertexte visité" xfId="4" builtinId="9" hidden="1"/>
    <cellStyle name="Lien hypertexte visité" xfId="5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Normal" xfId="0" builtinId="0"/>
    <cellStyle name="Normal 2" xfId="6" xr:uid="{00000000-0005-0000-0000-000017000000}"/>
  </cellStyles>
  <dxfs count="0"/>
  <tableStyles count="0" defaultTableStyle="TableStyleMedium9" defaultPivotStyle="PivotStyleMedium4"/>
  <colors>
    <mruColors>
      <color rgb="FFEC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9"/>
  <sheetViews>
    <sheetView zoomScale="70" zoomScaleNormal="70" workbookViewId="0">
      <pane ySplit="1" topLeftCell="A43" activePane="bottomLeft" state="frozen"/>
      <selection pane="bottomLeft" activeCell="C57" sqref="C57"/>
    </sheetView>
  </sheetViews>
  <sheetFormatPr baseColWidth="10" defaultColWidth="10.83203125" defaultRowHeight="16" x14ac:dyDescent="0.2"/>
  <cols>
    <col min="1" max="1" width="18.1640625" style="2" customWidth="1"/>
    <col min="2" max="2" width="19.1640625" style="2" customWidth="1"/>
    <col min="3" max="3" width="30" style="2" customWidth="1"/>
    <col min="4" max="4" width="41" style="2" customWidth="1"/>
    <col min="5" max="5" width="30.1640625" style="2" customWidth="1"/>
    <col min="6" max="6" width="16.83203125" style="2" customWidth="1"/>
    <col min="7" max="7" width="39.33203125" style="2" customWidth="1"/>
    <col min="8" max="8" width="19.1640625" style="2" customWidth="1"/>
    <col min="9" max="9" width="23.83203125" style="2" customWidth="1"/>
    <col min="10" max="10" width="10.83203125" style="2"/>
    <col min="11" max="11" width="30.33203125" style="2" customWidth="1"/>
    <col min="12" max="12" width="10.83203125" style="2"/>
    <col min="13" max="13" width="39.83203125" style="2" customWidth="1"/>
    <col min="14" max="16384" width="10.83203125" style="2"/>
  </cols>
  <sheetData>
    <row r="1" spans="1:13" s="20" customFormat="1" ht="172" customHeight="1" x14ac:dyDescent="0.2">
      <c r="A1" s="5" t="s">
        <v>102</v>
      </c>
      <c r="B1" s="6" t="s">
        <v>0</v>
      </c>
      <c r="C1" s="6" t="s">
        <v>67</v>
      </c>
      <c r="D1" s="5" t="s">
        <v>103</v>
      </c>
      <c r="E1" s="5" t="s">
        <v>109</v>
      </c>
      <c r="F1" s="5" t="s">
        <v>177</v>
      </c>
      <c r="G1" s="5" t="s">
        <v>110</v>
      </c>
      <c r="H1" s="5" t="s">
        <v>177</v>
      </c>
      <c r="I1" s="19"/>
    </row>
    <row r="2" spans="1:13" ht="17" x14ac:dyDescent="0.2">
      <c r="A2" s="1">
        <v>1</v>
      </c>
      <c r="B2" s="1" t="s">
        <v>7</v>
      </c>
      <c r="C2" s="1" t="s">
        <v>48</v>
      </c>
      <c r="D2" s="1" t="s">
        <v>105</v>
      </c>
      <c r="E2" s="1" t="s">
        <v>105</v>
      </c>
      <c r="F2" s="3">
        <v>3</v>
      </c>
      <c r="G2" s="1" t="s">
        <v>105</v>
      </c>
      <c r="H2" s="4">
        <v>3</v>
      </c>
      <c r="I2" s="15"/>
    </row>
    <row r="3" spans="1:13" ht="17" x14ac:dyDescent="0.2">
      <c r="A3" s="1">
        <v>1</v>
      </c>
      <c r="B3" s="1" t="s">
        <v>3</v>
      </c>
      <c r="C3" s="1" t="s">
        <v>45</v>
      </c>
      <c r="D3" s="1" t="s">
        <v>86</v>
      </c>
      <c r="E3" s="3" t="s">
        <v>86</v>
      </c>
      <c r="F3" s="3">
        <v>7</v>
      </c>
      <c r="G3" s="1" t="s">
        <v>86</v>
      </c>
      <c r="H3" s="4">
        <v>7</v>
      </c>
      <c r="I3" s="15"/>
    </row>
    <row r="4" spans="1:13" ht="17" x14ac:dyDescent="0.2">
      <c r="A4" s="1">
        <v>1</v>
      </c>
      <c r="B4" s="1" t="s">
        <v>66</v>
      </c>
      <c r="C4" s="1" t="s">
        <v>42</v>
      </c>
      <c r="D4" s="1" t="s">
        <v>106</v>
      </c>
      <c r="E4" s="1" t="s">
        <v>106</v>
      </c>
      <c r="F4" s="3">
        <v>4</v>
      </c>
      <c r="G4" s="1" t="s">
        <v>106</v>
      </c>
      <c r="H4" s="4">
        <v>4</v>
      </c>
      <c r="I4" s="15"/>
    </row>
    <row r="5" spans="1:13" ht="34" x14ac:dyDescent="0.2">
      <c r="A5" s="1">
        <v>1</v>
      </c>
      <c r="B5" s="1" t="s">
        <v>64</v>
      </c>
      <c r="C5" s="1" t="s">
        <v>40</v>
      </c>
      <c r="D5" s="1" t="s">
        <v>107</v>
      </c>
      <c r="E5" s="1" t="s">
        <v>107</v>
      </c>
      <c r="F5" s="3">
        <v>2</v>
      </c>
      <c r="G5" s="1" t="s">
        <v>107</v>
      </c>
      <c r="H5" s="4">
        <v>2</v>
      </c>
      <c r="I5" s="15"/>
    </row>
    <row r="6" spans="1:13" ht="17" x14ac:dyDescent="0.2">
      <c r="A6" s="1">
        <v>1</v>
      </c>
      <c r="B6" s="1" t="s">
        <v>2</v>
      </c>
      <c r="C6" s="1" t="s">
        <v>44</v>
      </c>
      <c r="D6" s="1" t="s">
        <v>108</v>
      </c>
      <c r="E6" s="1" t="s">
        <v>108</v>
      </c>
      <c r="F6" s="3">
        <v>4</v>
      </c>
      <c r="G6" s="1" t="s">
        <v>108</v>
      </c>
      <c r="H6" s="1">
        <v>4</v>
      </c>
      <c r="I6" s="15"/>
    </row>
    <row r="7" spans="1:13" ht="34" x14ac:dyDescent="0.2">
      <c r="A7" s="1">
        <v>1</v>
      </c>
      <c r="B7" s="1" t="s">
        <v>8</v>
      </c>
      <c r="C7" s="1" t="s">
        <v>49</v>
      </c>
      <c r="D7" s="1" t="s">
        <v>113</v>
      </c>
      <c r="E7" s="3" t="s">
        <v>111</v>
      </c>
      <c r="F7" s="3">
        <v>5</v>
      </c>
      <c r="G7" s="1" t="s">
        <v>112</v>
      </c>
      <c r="H7" s="4">
        <v>5</v>
      </c>
      <c r="I7" s="15"/>
    </row>
    <row r="8" spans="1:13" ht="51" x14ac:dyDescent="0.2">
      <c r="A8" s="1">
        <v>1</v>
      </c>
      <c r="B8" s="1" t="s">
        <v>6</v>
      </c>
      <c r="C8" s="1" t="s">
        <v>17</v>
      </c>
      <c r="D8" s="1" t="s">
        <v>113</v>
      </c>
      <c r="E8" s="1" t="s">
        <v>113</v>
      </c>
      <c r="F8" s="3">
        <v>5</v>
      </c>
      <c r="G8" s="1" t="s">
        <v>176</v>
      </c>
      <c r="H8" s="4">
        <v>3</v>
      </c>
      <c r="I8" s="15"/>
    </row>
    <row r="9" spans="1:13" ht="34" x14ac:dyDescent="0.2">
      <c r="A9" s="1">
        <v>1</v>
      </c>
      <c r="B9" s="1" t="s">
        <v>9</v>
      </c>
      <c r="C9" s="1" t="s">
        <v>50</v>
      </c>
      <c r="D9" s="1" t="s">
        <v>155</v>
      </c>
      <c r="E9" s="3" t="s">
        <v>114</v>
      </c>
      <c r="F9" s="3">
        <v>3</v>
      </c>
      <c r="G9" s="3" t="s">
        <v>114</v>
      </c>
      <c r="H9" s="4">
        <v>3</v>
      </c>
      <c r="I9" s="15"/>
    </row>
    <row r="10" spans="1:13" ht="17" x14ac:dyDescent="0.2">
      <c r="A10" s="1">
        <v>1</v>
      </c>
      <c r="B10" s="1" t="s">
        <v>1</v>
      </c>
      <c r="C10" s="1" t="s">
        <v>43</v>
      </c>
      <c r="D10" s="1" t="s">
        <v>115</v>
      </c>
      <c r="E10" s="1" t="s">
        <v>115</v>
      </c>
      <c r="F10" s="3">
        <v>5</v>
      </c>
      <c r="G10" s="3" t="s">
        <v>184</v>
      </c>
      <c r="H10" s="4">
        <v>5</v>
      </c>
      <c r="I10" s="15"/>
    </row>
    <row r="11" spans="1:13" ht="34" x14ac:dyDescent="0.2">
      <c r="A11" s="1">
        <v>1</v>
      </c>
      <c r="B11" s="1" t="s">
        <v>4</v>
      </c>
      <c r="C11" s="1" t="s">
        <v>46</v>
      </c>
      <c r="D11" s="1" t="s">
        <v>155</v>
      </c>
      <c r="E11" s="3" t="s">
        <v>117</v>
      </c>
      <c r="F11" s="3">
        <v>4</v>
      </c>
      <c r="G11" s="3" t="s">
        <v>117</v>
      </c>
      <c r="H11" s="4">
        <v>4</v>
      </c>
      <c r="I11" s="15"/>
    </row>
    <row r="12" spans="1:13" ht="34" x14ac:dyDescent="0.2">
      <c r="A12" s="1">
        <v>1</v>
      </c>
      <c r="B12" s="1" t="s">
        <v>5</v>
      </c>
      <c r="C12" s="1" t="s">
        <v>47</v>
      </c>
      <c r="D12" s="1" t="s">
        <v>118</v>
      </c>
      <c r="E12" s="1" t="s">
        <v>118</v>
      </c>
      <c r="F12" s="3">
        <v>1</v>
      </c>
      <c r="G12" s="1" t="s">
        <v>118</v>
      </c>
      <c r="H12" s="4">
        <v>1</v>
      </c>
      <c r="I12" s="15"/>
    </row>
    <row r="13" spans="1:13" ht="17" x14ac:dyDescent="0.2">
      <c r="A13" s="1">
        <v>1</v>
      </c>
      <c r="B13" s="1" t="s">
        <v>65</v>
      </c>
      <c r="C13" s="1" t="s">
        <v>41</v>
      </c>
      <c r="D13" s="1" t="s">
        <v>119</v>
      </c>
      <c r="E13" s="3" t="s">
        <v>120</v>
      </c>
      <c r="F13" s="3">
        <v>2</v>
      </c>
      <c r="G13" s="1" t="s">
        <v>120</v>
      </c>
      <c r="H13" s="4">
        <v>2</v>
      </c>
      <c r="I13" s="15"/>
    </row>
    <row r="14" spans="1:13" ht="17" x14ac:dyDescent="0.2">
      <c r="A14" s="1">
        <v>1</v>
      </c>
      <c r="B14" s="1" t="s">
        <v>11</v>
      </c>
      <c r="C14" s="1" t="s">
        <v>52</v>
      </c>
      <c r="D14" s="1" t="s">
        <v>121</v>
      </c>
      <c r="E14" s="3" t="s">
        <v>122</v>
      </c>
      <c r="F14" s="3">
        <v>6</v>
      </c>
      <c r="G14" s="3" t="s">
        <v>122</v>
      </c>
      <c r="H14" s="4">
        <v>6</v>
      </c>
      <c r="I14" s="15"/>
    </row>
    <row r="15" spans="1:13" ht="17" customHeight="1" x14ac:dyDescent="0.2">
      <c r="A15" s="1">
        <v>1</v>
      </c>
      <c r="B15" s="1" t="s">
        <v>10</v>
      </c>
      <c r="C15" s="1" t="s">
        <v>51</v>
      </c>
      <c r="D15" s="1" t="s">
        <v>156</v>
      </c>
      <c r="E15" s="3" t="s">
        <v>123</v>
      </c>
      <c r="F15" s="3">
        <v>1</v>
      </c>
      <c r="G15" s="3" t="s">
        <v>123</v>
      </c>
      <c r="H15" s="4">
        <v>1</v>
      </c>
      <c r="I15" s="15"/>
      <c r="K15" s="16"/>
      <c r="L15" s="16"/>
      <c r="M15" s="16"/>
    </row>
    <row r="16" spans="1:13" ht="17" customHeight="1" x14ac:dyDescent="0.2">
      <c r="A16" s="1">
        <v>2</v>
      </c>
      <c r="B16" s="1" t="s">
        <v>53</v>
      </c>
      <c r="C16" s="1" t="s">
        <v>30</v>
      </c>
      <c r="D16" s="1" t="s">
        <v>124</v>
      </c>
      <c r="E16" s="1" t="s">
        <v>124</v>
      </c>
      <c r="F16" s="1">
        <v>2</v>
      </c>
      <c r="G16" s="1" t="s">
        <v>124</v>
      </c>
      <c r="H16" s="4">
        <v>2</v>
      </c>
      <c r="I16" s="15"/>
      <c r="K16" s="16"/>
      <c r="L16" s="16"/>
      <c r="M16" s="16"/>
    </row>
    <row r="17" spans="1:13" ht="17" x14ac:dyDescent="0.2">
      <c r="A17" s="1">
        <v>2</v>
      </c>
      <c r="B17" s="1" t="s">
        <v>57</v>
      </c>
      <c r="C17" s="1" t="s">
        <v>16</v>
      </c>
      <c r="D17" s="1" t="s">
        <v>125</v>
      </c>
      <c r="E17" s="1" t="s">
        <v>125</v>
      </c>
      <c r="F17" s="2">
        <v>5</v>
      </c>
      <c r="G17" s="1" t="s">
        <v>125</v>
      </c>
      <c r="H17" s="4">
        <v>5</v>
      </c>
      <c r="I17" s="15"/>
      <c r="K17" s="16"/>
      <c r="L17" s="16"/>
      <c r="M17" s="16"/>
    </row>
    <row r="18" spans="1:13" ht="31" customHeight="1" x14ac:dyDescent="0.2">
      <c r="A18" s="1">
        <v>2</v>
      </c>
      <c r="B18" s="1" t="s">
        <v>58</v>
      </c>
      <c r="C18" s="1" t="s">
        <v>34</v>
      </c>
      <c r="D18" s="1" t="s">
        <v>126</v>
      </c>
      <c r="E18" s="1" t="s">
        <v>178</v>
      </c>
      <c r="F18" s="1">
        <v>5</v>
      </c>
      <c r="G18" s="1" t="s">
        <v>178</v>
      </c>
      <c r="H18" s="4">
        <v>3</v>
      </c>
      <c r="I18" s="15"/>
      <c r="K18" s="16"/>
      <c r="L18" s="16"/>
      <c r="M18" s="16"/>
    </row>
    <row r="19" spans="1:13" ht="34" customHeight="1" x14ac:dyDescent="0.2">
      <c r="A19" s="1">
        <v>2</v>
      </c>
      <c r="B19" s="1" t="s">
        <v>59</v>
      </c>
      <c r="C19" s="1" t="s">
        <v>35</v>
      </c>
      <c r="D19" s="1" t="s">
        <v>153</v>
      </c>
      <c r="E19" s="1" t="s">
        <v>127</v>
      </c>
      <c r="F19" s="1">
        <v>1</v>
      </c>
      <c r="G19" s="1" t="s">
        <v>127</v>
      </c>
      <c r="H19" s="4">
        <v>1</v>
      </c>
      <c r="I19" s="15"/>
      <c r="K19" s="16"/>
      <c r="L19" s="16"/>
      <c r="M19" s="16"/>
    </row>
    <row r="20" spans="1:13" ht="34" x14ac:dyDescent="0.2">
      <c r="A20" s="1">
        <v>2</v>
      </c>
      <c r="B20" s="1" t="s">
        <v>54</v>
      </c>
      <c r="C20" s="1" t="s">
        <v>31</v>
      </c>
      <c r="D20" s="1" t="s">
        <v>153</v>
      </c>
      <c r="E20" s="1" t="s">
        <v>128</v>
      </c>
      <c r="F20" s="1">
        <v>5</v>
      </c>
      <c r="G20" s="1" t="s">
        <v>128</v>
      </c>
      <c r="H20" s="4">
        <v>1</v>
      </c>
      <c r="I20" s="15"/>
    </row>
    <row r="21" spans="1:13" ht="34" x14ac:dyDescent="0.2">
      <c r="A21" s="1">
        <v>2</v>
      </c>
      <c r="B21" s="1" t="s">
        <v>56</v>
      </c>
      <c r="C21" s="1" t="s">
        <v>33</v>
      </c>
      <c r="D21" s="1" t="s">
        <v>129</v>
      </c>
      <c r="E21" s="1" t="s">
        <v>129</v>
      </c>
      <c r="F21" s="1">
        <v>3</v>
      </c>
      <c r="G21" s="1" t="s">
        <v>129</v>
      </c>
      <c r="H21" s="4">
        <v>3</v>
      </c>
      <c r="I21" s="15"/>
    </row>
    <row r="22" spans="1:13" ht="34" x14ac:dyDescent="0.2">
      <c r="A22" s="1">
        <v>2</v>
      </c>
      <c r="B22" s="1" t="s">
        <v>61</v>
      </c>
      <c r="C22" s="1" t="s">
        <v>37</v>
      </c>
      <c r="D22" s="1" t="s">
        <v>171</v>
      </c>
      <c r="E22" s="1" t="s">
        <v>171</v>
      </c>
      <c r="F22" s="1">
        <v>5</v>
      </c>
      <c r="G22" s="1" t="s">
        <v>171</v>
      </c>
      <c r="H22" s="4">
        <v>2</v>
      </c>
      <c r="I22" s="15"/>
    </row>
    <row r="23" spans="1:13" ht="34" x14ac:dyDescent="0.2">
      <c r="A23" s="1">
        <v>2</v>
      </c>
      <c r="B23" s="1" t="s">
        <v>55</v>
      </c>
      <c r="C23" s="1" t="s">
        <v>32</v>
      </c>
      <c r="D23" s="1" t="s">
        <v>131</v>
      </c>
      <c r="E23" s="1" t="s">
        <v>130</v>
      </c>
      <c r="F23" s="1">
        <v>1</v>
      </c>
      <c r="G23" s="1" t="s">
        <v>188</v>
      </c>
      <c r="H23" s="4">
        <v>1</v>
      </c>
      <c r="I23" s="15"/>
    </row>
    <row r="24" spans="1:13" ht="34" x14ac:dyDescent="0.2">
      <c r="A24" s="1">
        <v>2</v>
      </c>
      <c r="B24" s="1" t="s">
        <v>63</v>
      </c>
      <c r="C24" s="1" t="s">
        <v>39</v>
      </c>
      <c r="D24" s="1" t="s">
        <v>154</v>
      </c>
      <c r="E24" s="1" t="s">
        <v>132</v>
      </c>
      <c r="F24" s="2">
        <v>4</v>
      </c>
      <c r="G24" s="1" t="s">
        <v>132</v>
      </c>
      <c r="H24" s="4">
        <v>4</v>
      </c>
      <c r="I24" s="15"/>
    </row>
    <row r="25" spans="1:13" ht="17" x14ac:dyDescent="0.2">
      <c r="A25" s="1">
        <v>2</v>
      </c>
      <c r="B25" s="1" t="s">
        <v>62</v>
      </c>
      <c r="C25" s="1" t="s">
        <v>38</v>
      </c>
      <c r="D25" s="1" t="s">
        <v>86</v>
      </c>
      <c r="E25" s="1" t="s">
        <v>86</v>
      </c>
      <c r="F25" s="1">
        <v>7</v>
      </c>
      <c r="G25" s="1" t="s">
        <v>86</v>
      </c>
      <c r="H25" s="4">
        <v>7</v>
      </c>
      <c r="I25" s="15"/>
    </row>
    <row r="26" spans="1:13" ht="17" x14ac:dyDescent="0.2">
      <c r="A26" s="1">
        <v>2</v>
      </c>
      <c r="B26" s="1" t="s">
        <v>60</v>
      </c>
      <c r="C26" s="1" t="s">
        <v>36</v>
      </c>
      <c r="D26" s="1" t="s">
        <v>133</v>
      </c>
      <c r="E26" s="1" t="s">
        <v>134</v>
      </c>
      <c r="F26" s="1">
        <v>4</v>
      </c>
      <c r="G26" s="1" t="s">
        <v>134</v>
      </c>
      <c r="H26" s="4">
        <v>4</v>
      </c>
      <c r="I26" s="15"/>
    </row>
    <row r="27" spans="1:13" ht="34" x14ac:dyDescent="0.2">
      <c r="A27" s="3">
        <v>3</v>
      </c>
      <c r="B27" s="3" t="s">
        <v>27</v>
      </c>
      <c r="C27" s="1" t="s">
        <v>18</v>
      </c>
      <c r="D27" s="1" t="s">
        <v>155</v>
      </c>
      <c r="E27" s="1" t="s">
        <v>135</v>
      </c>
      <c r="F27" s="1">
        <v>3</v>
      </c>
      <c r="G27" s="1" t="s">
        <v>135</v>
      </c>
      <c r="H27" s="4">
        <v>3</v>
      </c>
      <c r="I27" s="15"/>
    </row>
    <row r="28" spans="1:13" ht="34" x14ac:dyDescent="0.2">
      <c r="A28" s="3">
        <v>3</v>
      </c>
      <c r="B28" s="3" t="s">
        <v>23</v>
      </c>
      <c r="C28" s="1" t="s">
        <v>14</v>
      </c>
      <c r="D28" s="1" t="s">
        <v>136</v>
      </c>
      <c r="E28" s="1" t="s">
        <v>136</v>
      </c>
      <c r="F28" s="1">
        <v>6</v>
      </c>
      <c r="G28" s="1" t="s">
        <v>136</v>
      </c>
      <c r="H28" s="4">
        <v>6</v>
      </c>
      <c r="I28" s="15"/>
    </row>
    <row r="29" spans="1:13" ht="34" x14ac:dyDescent="0.2">
      <c r="A29" s="3">
        <v>3</v>
      </c>
      <c r="B29" s="3" t="s">
        <v>28</v>
      </c>
      <c r="C29" s="1" t="s">
        <v>19</v>
      </c>
      <c r="D29" s="1" t="s">
        <v>137</v>
      </c>
      <c r="E29" s="1" t="s">
        <v>137</v>
      </c>
      <c r="F29" s="1">
        <v>1</v>
      </c>
      <c r="G29" s="1" t="s">
        <v>137</v>
      </c>
      <c r="H29" s="4">
        <v>1</v>
      </c>
      <c r="I29" s="15"/>
    </row>
    <row r="30" spans="1:13" ht="34" x14ac:dyDescent="0.2">
      <c r="A30" s="3">
        <v>3</v>
      </c>
      <c r="B30" s="3" t="s">
        <v>26</v>
      </c>
      <c r="C30" s="1" t="s">
        <v>17</v>
      </c>
      <c r="D30" s="1" t="s">
        <v>138</v>
      </c>
      <c r="E30" s="1" t="s">
        <v>138</v>
      </c>
      <c r="F30" s="1">
        <v>3</v>
      </c>
      <c r="G30" s="1" t="s">
        <v>138</v>
      </c>
      <c r="H30" s="4">
        <v>3</v>
      </c>
      <c r="I30" s="15"/>
    </row>
    <row r="31" spans="1:13" ht="17" x14ac:dyDescent="0.2">
      <c r="A31" s="3">
        <v>3</v>
      </c>
      <c r="B31" s="3" t="s">
        <v>22</v>
      </c>
      <c r="C31" s="1" t="s">
        <v>13</v>
      </c>
      <c r="D31" s="1" t="s">
        <v>139</v>
      </c>
      <c r="E31" s="1" t="s">
        <v>140</v>
      </c>
      <c r="F31" s="1">
        <v>5</v>
      </c>
      <c r="G31" s="1" t="s">
        <v>140</v>
      </c>
      <c r="H31" s="4">
        <v>5</v>
      </c>
      <c r="I31" s="15"/>
    </row>
    <row r="32" spans="1:13" ht="34" x14ac:dyDescent="0.2">
      <c r="A32" s="3">
        <v>3</v>
      </c>
      <c r="B32" s="3" t="s">
        <v>25</v>
      </c>
      <c r="C32" s="1" t="s">
        <v>16</v>
      </c>
      <c r="D32" s="1" t="s">
        <v>141</v>
      </c>
      <c r="E32" s="1" t="s">
        <v>141</v>
      </c>
      <c r="F32" s="1">
        <v>1</v>
      </c>
      <c r="G32" s="1" t="s">
        <v>141</v>
      </c>
      <c r="H32" s="4">
        <v>1</v>
      </c>
      <c r="I32" s="15"/>
    </row>
    <row r="33" spans="1:9" ht="34" x14ac:dyDescent="0.2">
      <c r="A33" s="3">
        <v>3</v>
      </c>
      <c r="B33" s="3" t="s">
        <v>21</v>
      </c>
      <c r="C33" s="1" t="s">
        <v>12</v>
      </c>
      <c r="D33" s="1" t="s">
        <v>142</v>
      </c>
      <c r="E33" s="1" t="s">
        <v>142</v>
      </c>
      <c r="F33" s="1">
        <v>2</v>
      </c>
      <c r="G33" s="1" t="s">
        <v>142</v>
      </c>
      <c r="H33" s="4">
        <v>2</v>
      </c>
      <c r="I33" s="15"/>
    </row>
    <row r="34" spans="1:9" ht="17" x14ac:dyDescent="0.2">
      <c r="A34" s="3">
        <v>3</v>
      </c>
      <c r="B34" s="3" t="s">
        <v>24</v>
      </c>
      <c r="C34" s="1" t="s">
        <v>15</v>
      </c>
      <c r="D34" s="1" t="s">
        <v>153</v>
      </c>
      <c r="E34" s="1" t="s">
        <v>153</v>
      </c>
      <c r="F34" s="1">
        <v>5</v>
      </c>
      <c r="G34" s="1" t="s">
        <v>143</v>
      </c>
      <c r="H34" s="4">
        <v>1</v>
      </c>
      <c r="I34" s="15"/>
    </row>
    <row r="35" spans="1:9" ht="34" x14ac:dyDescent="0.2">
      <c r="A35" s="3">
        <v>3</v>
      </c>
      <c r="B35" s="3" t="s">
        <v>29</v>
      </c>
      <c r="C35" s="1" t="s">
        <v>20</v>
      </c>
      <c r="D35" s="1" t="s">
        <v>144</v>
      </c>
      <c r="E35" s="1" t="s">
        <v>144</v>
      </c>
      <c r="F35" s="1">
        <v>1</v>
      </c>
      <c r="G35" s="1" t="s">
        <v>144</v>
      </c>
      <c r="H35" s="4">
        <v>1</v>
      </c>
      <c r="I35" s="15"/>
    </row>
    <row r="36" spans="1:9" ht="34" x14ac:dyDescent="0.2">
      <c r="A36" s="3">
        <v>4</v>
      </c>
      <c r="B36" s="3" t="s">
        <v>68</v>
      </c>
      <c r="C36" s="3" t="s">
        <v>52</v>
      </c>
      <c r="D36" s="8" t="s">
        <v>154</v>
      </c>
      <c r="E36" s="7" t="s">
        <v>145</v>
      </c>
      <c r="F36" s="17">
        <v>5</v>
      </c>
      <c r="G36" s="7" t="s">
        <v>145</v>
      </c>
      <c r="H36" s="4">
        <v>5</v>
      </c>
      <c r="I36" s="15"/>
    </row>
    <row r="37" spans="1:9" ht="17" x14ac:dyDescent="0.2">
      <c r="A37" s="3">
        <v>4</v>
      </c>
      <c r="B37" s="3" t="s">
        <v>69</v>
      </c>
      <c r="C37" s="3" t="s">
        <v>70</v>
      </c>
      <c r="D37" s="8"/>
      <c r="E37" s="7" t="s">
        <v>157</v>
      </c>
      <c r="F37" s="17">
        <v>5</v>
      </c>
      <c r="G37" s="3" t="s">
        <v>146</v>
      </c>
      <c r="H37" s="4">
        <v>3</v>
      </c>
      <c r="I37" s="15"/>
    </row>
    <row r="38" spans="1:9" ht="34" x14ac:dyDescent="0.2">
      <c r="A38" s="3">
        <v>4</v>
      </c>
      <c r="B38" s="3" t="s">
        <v>71</v>
      </c>
      <c r="C38" s="3" t="s">
        <v>72</v>
      </c>
      <c r="D38" s="8" t="s">
        <v>154</v>
      </c>
      <c r="E38" s="7" t="s">
        <v>147</v>
      </c>
      <c r="F38" s="17">
        <v>3</v>
      </c>
      <c r="G38" s="7" t="s">
        <v>147</v>
      </c>
      <c r="H38" s="4">
        <v>3</v>
      </c>
      <c r="I38" s="15"/>
    </row>
    <row r="39" spans="1:9" ht="51" x14ac:dyDescent="0.2">
      <c r="A39" s="3">
        <v>4</v>
      </c>
      <c r="B39" s="3" t="s">
        <v>73</v>
      </c>
      <c r="C39" s="3" t="s">
        <v>30</v>
      </c>
      <c r="D39" s="3" t="s">
        <v>148</v>
      </c>
      <c r="E39" s="3" t="s">
        <v>148</v>
      </c>
      <c r="F39" s="17">
        <v>5</v>
      </c>
      <c r="G39" s="1" t="s">
        <v>189</v>
      </c>
      <c r="H39" s="4">
        <v>3</v>
      </c>
      <c r="I39" s="15"/>
    </row>
    <row r="40" spans="1:9" ht="34" x14ac:dyDescent="0.2">
      <c r="A40" s="3">
        <v>4</v>
      </c>
      <c r="B40" s="3" t="s">
        <v>74</v>
      </c>
      <c r="C40" s="3" t="s">
        <v>75</v>
      </c>
      <c r="D40" s="3" t="s">
        <v>149</v>
      </c>
      <c r="E40" s="3" t="s">
        <v>149</v>
      </c>
      <c r="F40" s="17">
        <v>1</v>
      </c>
      <c r="G40" s="3" t="s">
        <v>149</v>
      </c>
      <c r="H40" s="4">
        <v>1</v>
      </c>
      <c r="I40" s="15"/>
    </row>
    <row r="41" spans="1:9" ht="17" x14ac:dyDescent="0.2">
      <c r="A41" s="3">
        <v>4</v>
      </c>
      <c r="B41" s="3" t="s">
        <v>76</v>
      </c>
      <c r="C41" s="3" t="s">
        <v>77</v>
      </c>
      <c r="D41" s="8" t="s">
        <v>140</v>
      </c>
      <c r="E41" s="7" t="s">
        <v>150</v>
      </c>
      <c r="F41" s="17">
        <v>5</v>
      </c>
      <c r="G41" s="7" t="s">
        <v>150</v>
      </c>
      <c r="H41" s="4">
        <v>4</v>
      </c>
      <c r="I41" s="15"/>
    </row>
    <row r="42" spans="1:9" ht="34" x14ac:dyDescent="0.2">
      <c r="A42" s="3">
        <v>4</v>
      </c>
      <c r="B42" s="3" t="s">
        <v>78</v>
      </c>
      <c r="C42" s="3" t="s">
        <v>79</v>
      </c>
      <c r="D42" s="3" t="s">
        <v>153</v>
      </c>
      <c r="E42" s="3" t="s">
        <v>118</v>
      </c>
      <c r="F42" s="17">
        <v>1</v>
      </c>
      <c r="G42" s="3" t="s">
        <v>118</v>
      </c>
      <c r="H42" s="4">
        <v>1</v>
      </c>
      <c r="I42" s="15"/>
    </row>
    <row r="43" spans="1:9" ht="34" x14ac:dyDescent="0.2">
      <c r="A43" s="3">
        <v>4</v>
      </c>
      <c r="B43" s="3" t="s">
        <v>80</v>
      </c>
      <c r="C43" s="3" t="s">
        <v>81</v>
      </c>
      <c r="D43" s="3" t="s">
        <v>153</v>
      </c>
      <c r="E43" s="7" t="s">
        <v>151</v>
      </c>
      <c r="F43" s="17">
        <v>2</v>
      </c>
      <c r="G43" s="3" t="s">
        <v>152</v>
      </c>
      <c r="H43" s="4">
        <v>1</v>
      </c>
      <c r="I43" s="15"/>
    </row>
    <row r="44" spans="1:9" ht="34" x14ac:dyDescent="0.2">
      <c r="A44" s="3">
        <v>4</v>
      </c>
      <c r="B44" s="3" t="s">
        <v>82</v>
      </c>
      <c r="C44" s="3" t="s">
        <v>83</v>
      </c>
      <c r="D44" s="3" t="s">
        <v>158</v>
      </c>
      <c r="E44" s="3" t="s">
        <v>158</v>
      </c>
      <c r="F44" s="17">
        <v>5</v>
      </c>
      <c r="G44" s="3" t="s">
        <v>158</v>
      </c>
      <c r="H44" s="4">
        <v>6</v>
      </c>
      <c r="I44" s="15"/>
    </row>
    <row r="45" spans="1:9" ht="51" x14ac:dyDescent="0.2">
      <c r="A45" s="3">
        <v>4</v>
      </c>
      <c r="B45" s="3" t="s">
        <v>84</v>
      </c>
      <c r="C45" s="3" t="s">
        <v>85</v>
      </c>
      <c r="D45" s="3" t="s">
        <v>158</v>
      </c>
      <c r="E45" s="3" t="s">
        <v>159</v>
      </c>
      <c r="F45" s="17">
        <v>1</v>
      </c>
      <c r="G45" s="3" t="s">
        <v>160</v>
      </c>
      <c r="H45" s="4">
        <v>1</v>
      </c>
      <c r="I45" s="15"/>
    </row>
    <row r="46" spans="1:9" s="10" customFormat="1" ht="36" customHeight="1" x14ac:dyDescent="0.2">
      <c r="A46" s="9">
        <v>5</v>
      </c>
      <c r="B46" s="9" t="s">
        <v>88</v>
      </c>
      <c r="C46" s="9" t="s">
        <v>87</v>
      </c>
      <c r="D46" s="11" t="s">
        <v>153</v>
      </c>
      <c r="E46" s="9" t="s">
        <v>161</v>
      </c>
      <c r="F46" s="18">
        <v>5</v>
      </c>
      <c r="G46" s="9" t="s">
        <v>162</v>
      </c>
      <c r="H46" s="9">
        <v>2</v>
      </c>
      <c r="I46" s="9"/>
    </row>
    <row r="47" spans="1:9" s="10" customFormat="1" ht="36" customHeight="1" x14ac:dyDescent="0.2">
      <c r="A47" s="9">
        <v>5</v>
      </c>
      <c r="B47" s="9" t="s">
        <v>90</v>
      </c>
      <c r="C47" s="9" t="s">
        <v>89</v>
      </c>
      <c r="D47" s="11" t="s">
        <v>137</v>
      </c>
      <c r="E47" s="11" t="s">
        <v>137</v>
      </c>
      <c r="F47" s="18">
        <v>1</v>
      </c>
      <c r="G47" s="13" t="s">
        <v>137</v>
      </c>
      <c r="H47" s="9">
        <v>1</v>
      </c>
      <c r="I47" s="9"/>
    </row>
    <row r="48" spans="1:9" s="10" customFormat="1" ht="42.5" customHeight="1" x14ac:dyDescent="0.2">
      <c r="A48" s="9">
        <v>5</v>
      </c>
      <c r="B48" s="9" t="s">
        <v>91</v>
      </c>
      <c r="C48" s="9" t="s">
        <v>79</v>
      </c>
      <c r="D48" s="11" t="s">
        <v>163</v>
      </c>
      <c r="E48" s="11" t="s">
        <v>163</v>
      </c>
      <c r="F48" s="18">
        <v>5</v>
      </c>
      <c r="G48" s="9" t="s">
        <v>164</v>
      </c>
      <c r="H48" s="9">
        <v>4</v>
      </c>
      <c r="I48" s="9"/>
    </row>
    <row r="49" spans="1:9" s="10" customFormat="1" ht="36" customHeight="1" x14ac:dyDescent="0.2">
      <c r="A49" s="9">
        <v>5</v>
      </c>
      <c r="B49" s="9" t="s">
        <v>93</v>
      </c>
      <c r="C49" s="9" t="s">
        <v>92</v>
      </c>
      <c r="D49" s="11" t="s">
        <v>165</v>
      </c>
      <c r="E49" s="9" t="s">
        <v>166</v>
      </c>
      <c r="F49" s="18">
        <v>5</v>
      </c>
      <c r="G49" s="9" t="s">
        <v>166</v>
      </c>
      <c r="H49" s="9">
        <v>2</v>
      </c>
      <c r="I49" s="9"/>
    </row>
    <row r="50" spans="1:9" s="10" customFormat="1" ht="36" customHeight="1" x14ac:dyDescent="0.2">
      <c r="A50" s="9">
        <v>5</v>
      </c>
      <c r="B50" s="9" t="s">
        <v>95</v>
      </c>
      <c r="C50" s="9" t="s">
        <v>94</v>
      </c>
      <c r="D50" s="11" t="s">
        <v>181</v>
      </c>
      <c r="E50" s="11" t="s">
        <v>181</v>
      </c>
      <c r="F50" s="9">
        <v>5</v>
      </c>
      <c r="G50" s="11" t="s">
        <v>182</v>
      </c>
      <c r="H50" s="9">
        <v>3</v>
      </c>
      <c r="I50" s="9"/>
    </row>
    <row r="51" spans="1:9" s="10" customFormat="1" ht="36" customHeight="1" x14ac:dyDescent="0.2">
      <c r="A51" s="9">
        <v>5</v>
      </c>
      <c r="B51" s="9" t="s">
        <v>97</v>
      </c>
      <c r="C51" s="9" t="s">
        <v>96</v>
      </c>
      <c r="D51" s="12" t="s">
        <v>153</v>
      </c>
      <c r="E51" s="9" t="s">
        <v>167</v>
      </c>
      <c r="F51" s="9">
        <v>1</v>
      </c>
      <c r="G51" s="9" t="s">
        <v>167</v>
      </c>
      <c r="H51" s="9">
        <v>1</v>
      </c>
      <c r="I51" s="9"/>
    </row>
    <row r="52" spans="1:9" s="10" customFormat="1" ht="36" customHeight="1" x14ac:dyDescent="0.2">
      <c r="A52" s="9">
        <v>5</v>
      </c>
      <c r="B52" s="9" t="s">
        <v>99</v>
      </c>
      <c r="C52" s="9" t="s">
        <v>98</v>
      </c>
      <c r="D52" s="12" t="s">
        <v>168</v>
      </c>
      <c r="E52" s="12" t="s">
        <v>168</v>
      </c>
      <c r="F52" s="9">
        <v>3</v>
      </c>
      <c r="G52" s="9" t="s">
        <v>179</v>
      </c>
      <c r="H52" s="9">
        <v>1</v>
      </c>
      <c r="I52" s="9"/>
    </row>
    <row r="53" spans="1:9" s="10" customFormat="1" ht="36" customHeight="1" x14ac:dyDescent="0.2">
      <c r="A53" s="9">
        <v>5</v>
      </c>
      <c r="B53" s="9" t="s">
        <v>101</v>
      </c>
      <c r="C53" s="9" t="s">
        <v>100</v>
      </c>
      <c r="D53" s="12" t="s">
        <v>169</v>
      </c>
      <c r="E53" s="9" t="s">
        <v>170</v>
      </c>
      <c r="F53" s="9">
        <v>2</v>
      </c>
      <c r="G53" s="9" t="s">
        <v>180</v>
      </c>
      <c r="H53" s="9">
        <v>2</v>
      </c>
      <c r="I53" s="9"/>
    </row>
    <row r="54" spans="1:9" s="10" customFormat="1" ht="36" customHeight="1" x14ac:dyDescent="0.2">
      <c r="A54" s="9"/>
      <c r="B54" s="9"/>
      <c r="C54" s="9"/>
      <c r="D54" s="12"/>
      <c r="E54" s="9"/>
      <c r="F54" s="9"/>
      <c r="G54" s="9"/>
      <c r="H54" s="9"/>
      <c r="I54" s="9"/>
    </row>
    <row r="55" spans="1:9" s="10" customFormat="1" ht="36" customHeight="1" x14ac:dyDescent="0.2">
      <c r="A55" s="9"/>
      <c r="B55" s="9"/>
      <c r="C55" s="9"/>
      <c r="D55" s="12"/>
      <c r="E55" s="9"/>
      <c r="F55" s="9"/>
      <c r="G55" s="9"/>
      <c r="H55" s="9"/>
      <c r="I55" s="9"/>
    </row>
    <row r="56" spans="1:9" s="10" customFormat="1" ht="36" customHeight="1" x14ac:dyDescent="0.2">
      <c r="A56" s="9"/>
      <c r="B56" s="9"/>
      <c r="C56" s="9"/>
      <c r="D56" s="12"/>
      <c r="E56" s="9"/>
      <c r="F56" s="9"/>
      <c r="G56" s="9"/>
      <c r="H56" s="9"/>
      <c r="I56" s="9"/>
    </row>
    <row r="57" spans="1:9" s="10" customFormat="1" ht="36" customHeight="1" x14ac:dyDescent="0.2">
      <c r="A57" s="9"/>
      <c r="B57" s="9"/>
      <c r="C57" s="9"/>
      <c r="D57" s="12"/>
      <c r="E57" s="9"/>
      <c r="F57" s="9"/>
      <c r="G57" s="9"/>
      <c r="H57" s="9"/>
      <c r="I57" s="9"/>
    </row>
    <row r="58" spans="1:9" s="10" customFormat="1" ht="36" customHeight="1" x14ac:dyDescent="0.2">
      <c r="A58" s="9"/>
      <c r="B58" s="9"/>
      <c r="C58" s="9"/>
      <c r="D58" s="12"/>
      <c r="E58" s="9"/>
      <c r="F58" s="9"/>
      <c r="G58" s="9"/>
      <c r="H58" s="9"/>
      <c r="I58" s="9"/>
    </row>
    <row r="59" spans="1:9" s="10" customFormat="1" ht="36" customHeight="1" x14ac:dyDescent="0.2">
      <c r="A59" s="9"/>
      <c r="B59" s="9"/>
      <c r="C59" s="9"/>
      <c r="D59" s="12"/>
      <c r="E59" s="9"/>
      <c r="F59" s="9"/>
      <c r="G59" s="9"/>
      <c r="H59" s="9"/>
      <c r="I59" s="9"/>
    </row>
    <row r="60" spans="1:9" s="10" customFormat="1" ht="36" customHeight="1" x14ac:dyDescent="0.2">
      <c r="A60" s="9"/>
      <c r="B60" s="9"/>
      <c r="C60" s="9"/>
      <c r="D60" s="12"/>
      <c r="E60" s="9"/>
      <c r="F60" s="9"/>
      <c r="G60" s="9"/>
      <c r="H60" s="9"/>
      <c r="I60" s="9"/>
    </row>
    <row r="61" spans="1:9" s="10" customFormat="1" ht="36" customHeight="1" x14ac:dyDescent="0.2">
      <c r="A61" s="9"/>
      <c r="B61" s="9"/>
      <c r="C61" s="9"/>
      <c r="D61" s="12"/>
      <c r="E61" s="9"/>
      <c r="F61" s="9"/>
      <c r="G61" s="9"/>
      <c r="H61" s="9"/>
      <c r="I61" s="9"/>
    </row>
    <row r="62" spans="1:9" s="10" customFormat="1" ht="36" customHeight="1" x14ac:dyDescent="0.2">
      <c r="A62" s="9"/>
      <c r="B62" s="9"/>
      <c r="C62" s="9"/>
      <c r="D62" s="12"/>
      <c r="E62" s="9"/>
      <c r="F62" s="9"/>
      <c r="G62" s="9"/>
      <c r="H62" s="9"/>
      <c r="I62" s="9"/>
    </row>
    <row r="63" spans="1:9" s="10" customFormat="1" ht="36" customHeight="1" x14ac:dyDescent="0.2">
      <c r="A63" s="9"/>
      <c r="B63" s="9"/>
      <c r="C63" s="9"/>
      <c r="D63" s="12"/>
      <c r="E63" s="9"/>
      <c r="F63" s="9"/>
      <c r="G63" s="9"/>
      <c r="H63" s="9"/>
      <c r="I63" s="9"/>
    </row>
    <row r="64" spans="1:9" s="10" customFormat="1" ht="36" customHeight="1" x14ac:dyDescent="0.2">
      <c r="A64" s="9"/>
      <c r="B64" s="9"/>
      <c r="C64" s="9"/>
      <c r="D64" s="12"/>
      <c r="E64" s="9"/>
      <c r="F64" s="9"/>
      <c r="G64" s="9"/>
      <c r="H64" s="9"/>
      <c r="I64" s="9"/>
    </row>
    <row r="65" spans="1:9" s="10" customFormat="1" ht="36" customHeight="1" x14ac:dyDescent="0.2">
      <c r="A65" s="9"/>
      <c r="B65" s="9"/>
      <c r="C65" s="9"/>
      <c r="D65" s="12"/>
      <c r="E65" s="9"/>
      <c r="F65" s="9"/>
      <c r="G65" s="9"/>
      <c r="H65" s="9"/>
      <c r="I65" s="9"/>
    </row>
    <row r="66" spans="1:9" s="10" customFormat="1" ht="36" customHeight="1" x14ac:dyDescent="0.2">
      <c r="A66" s="9"/>
      <c r="B66" s="9"/>
      <c r="C66" s="9"/>
      <c r="D66" s="12"/>
      <c r="E66" s="9"/>
      <c r="F66" s="9"/>
      <c r="G66" s="9"/>
      <c r="H66" s="9"/>
      <c r="I66" s="9"/>
    </row>
    <row r="67" spans="1:9" s="10" customFormat="1" ht="36" customHeight="1" x14ac:dyDescent="0.2">
      <c r="A67" s="9"/>
      <c r="B67" s="9"/>
      <c r="C67" s="9"/>
      <c r="D67" s="12"/>
      <c r="E67" s="9"/>
      <c r="F67" s="9"/>
      <c r="G67" s="9"/>
      <c r="H67" s="9"/>
      <c r="I67" s="9"/>
    </row>
    <row r="68" spans="1:9" s="10" customFormat="1" ht="36" customHeight="1" x14ac:dyDescent="0.2">
      <c r="A68" s="9"/>
      <c r="B68" s="9"/>
      <c r="C68" s="9"/>
      <c r="D68" s="12"/>
      <c r="E68" s="9"/>
      <c r="F68" s="9"/>
      <c r="G68" s="9"/>
      <c r="H68" s="9"/>
      <c r="I68" s="9"/>
    </row>
    <row r="69" spans="1:9" s="10" customFormat="1" ht="36" customHeight="1" x14ac:dyDescent="0.2">
      <c r="A69" s="9"/>
      <c r="B69" s="9"/>
      <c r="C69" s="9"/>
      <c r="D69" s="12"/>
      <c r="E69" s="9"/>
      <c r="F69" s="9"/>
      <c r="G69" s="9"/>
      <c r="H69" s="9"/>
      <c r="I69" s="9"/>
    </row>
    <row r="70" spans="1:9" ht="19" x14ac:dyDescent="0.25">
      <c r="A70" s="34" t="s">
        <v>116</v>
      </c>
      <c r="B70" s="34"/>
      <c r="C70" s="34"/>
      <c r="D70" s="34">
        <v>52</v>
      </c>
      <c r="E70" s="34"/>
      <c r="F70" s="34"/>
      <c r="G70" s="34"/>
      <c r="H70" s="34"/>
      <c r="I70" s="15"/>
    </row>
    <row r="71" spans="1:9" ht="65" customHeight="1" x14ac:dyDescent="0.25">
      <c r="A71" s="38"/>
      <c r="B71" s="39"/>
      <c r="C71" s="39"/>
      <c r="D71" s="39"/>
      <c r="E71" s="40"/>
      <c r="F71" s="14" t="s">
        <v>174</v>
      </c>
      <c r="G71" s="14" t="s">
        <v>175</v>
      </c>
      <c r="H71" s="14" t="s">
        <v>174</v>
      </c>
      <c r="I71" s="14" t="s">
        <v>175</v>
      </c>
    </row>
    <row r="72" spans="1:9" ht="44" customHeight="1" x14ac:dyDescent="0.25">
      <c r="A72" s="35" t="s">
        <v>183</v>
      </c>
      <c r="B72" s="36"/>
      <c r="C72" s="36"/>
      <c r="D72" s="36"/>
      <c r="E72" s="37"/>
      <c r="F72" s="15">
        <f>SUMIF(F2:F69,1,F2:F69)</f>
        <v>12</v>
      </c>
      <c r="G72" s="32">
        <f>((F72+F73)*100)/D70</f>
        <v>34.615384615384613</v>
      </c>
      <c r="H72" s="1">
        <f>SUMIF(H2:H69,1,H2:H69)/1</f>
        <v>16</v>
      </c>
      <c r="I72" s="32">
        <f>((H72+H73)*100)/D70</f>
        <v>46.153846153846153</v>
      </c>
    </row>
    <row r="73" spans="1:9" ht="39" customHeight="1" x14ac:dyDescent="0.25">
      <c r="A73" s="35" t="s">
        <v>172</v>
      </c>
      <c r="B73" s="36"/>
      <c r="C73" s="36"/>
      <c r="D73" s="36"/>
      <c r="E73" s="37"/>
      <c r="F73" s="15">
        <f>SUMIF(F2:F69,2,F2:F69)/2</f>
        <v>6</v>
      </c>
      <c r="G73" s="33"/>
      <c r="H73" s="1">
        <f>SUMIF(H2:H69,2,H2:H69)/2</f>
        <v>8</v>
      </c>
      <c r="I73" s="33"/>
    </row>
    <row r="74" spans="1:9" ht="22" customHeight="1" x14ac:dyDescent="0.25">
      <c r="A74" s="35" t="s">
        <v>104</v>
      </c>
      <c r="B74" s="36"/>
      <c r="C74" s="36"/>
      <c r="D74" s="36"/>
      <c r="E74" s="37"/>
      <c r="F74" s="15">
        <f>SUMIF(F2:F69,3,F2:F69)/3</f>
        <v>7</v>
      </c>
      <c r="G74" s="32">
        <f>((F74+F75)*100)/52</f>
        <v>23.076923076923077</v>
      </c>
      <c r="H74" s="1">
        <f>SUMIF(H2:H69,3,H2:H69)/3</f>
        <v>11</v>
      </c>
      <c r="I74" s="32">
        <f>((H74+H75)*100)/D70</f>
        <v>34.615384615384613</v>
      </c>
    </row>
    <row r="75" spans="1:9" ht="31" customHeight="1" x14ac:dyDescent="0.25">
      <c r="A75" s="35" t="s">
        <v>173</v>
      </c>
      <c r="B75" s="36"/>
      <c r="C75" s="36"/>
      <c r="D75" s="36"/>
      <c r="E75" s="37"/>
      <c r="F75" s="15">
        <f>SUMIF(F2:F69,4,F2:F69)/4</f>
        <v>5</v>
      </c>
      <c r="G75" s="33"/>
      <c r="H75" s="1">
        <f>SUMIF(H2:H53,4,H2:H53)/4</f>
        <v>7</v>
      </c>
      <c r="I75" s="33"/>
    </row>
    <row r="76" spans="1:9" ht="42" customHeight="1" x14ac:dyDescent="0.2">
      <c r="A76" s="29" t="s">
        <v>185</v>
      </c>
      <c r="B76" s="30"/>
      <c r="C76" s="30"/>
      <c r="D76" s="30"/>
      <c r="E76" s="31"/>
      <c r="F76" s="22">
        <f>SUMIF(F2:F69,5,F2:F69)/5</f>
        <v>18</v>
      </c>
      <c r="G76" s="21">
        <f>(F76*100)/52</f>
        <v>34.615384615384613</v>
      </c>
      <c r="H76" s="22">
        <f>SUMIF(H2:H69,5,H2:H69)/5</f>
        <v>5</v>
      </c>
      <c r="I76" s="21">
        <f>(H76*100)/D70</f>
        <v>9.615384615384615</v>
      </c>
    </row>
    <row r="77" spans="1:9" ht="19" customHeight="1" x14ac:dyDescent="0.2">
      <c r="A77" s="29" t="s">
        <v>186</v>
      </c>
      <c r="B77" s="30"/>
      <c r="C77" s="30"/>
      <c r="D77" s="30"/>
      <c r="E77" s="31"/>
      <c r="F77" s="1">
        <f>SUMIF(F2:F69,6,F2:F69)/6</f>
        <v>2</v>
      </c>
      <c r="G77" s="21">
        <f>(F77*100)/52</f>
        <v>3.8461538461538463</v>
      </c>
      <c r="H77" s="1">
        <f>SUMIF(H2:H69,6,H2:H69)/6</f>
        <v>3</v>
      </c>
      <c r="I77" s="23">
        <f>(H77*100)/52</f>
        <v>5.7692307692307692</v>
      </c>
    </row>
    <row r="78" spans="1:9" ht="19" customHeight="1" x14ac:dyDescent="0.2">
      <c r="A78" s="29" t="s">
        <v>187</v>
      </c>
      <c r="B78" s="30"/>
      <c r="C78" s="30"/>
      <c r="D78" s="30"/>
      <c r="E78" s="31"/>
      <c r="F78" s="1">
        <f>SUMIF(F2:F69,7,F2:F69)/7</f>
        <v>2</v>
      </c>
      <c r="G78" s="21">
        <f>(F78*100)/52</f>
        <v>3.8461538461538463</v>
      </c>
      <c r="H78" s="1">
        <f>SUMIF(H2:H69,7,H2:H69)/7</f>
        <v>2</v>
      </c>
      <c r="I78" s="23">
        <f>(H78*100)/52</f>
        <v>3.8461538461538463</v>
      </c>
    </row>
    <row r="79" spans="1:9" x14ac:dyDescent="0.2">
      <c r="F79" s="2">
        <f>SUM(F72:F78)</f>
        <v>52</v>
      </c>
      <c r="H79" s="2">
        <f>SUM(H72:H78)</f>
        <v>52</v>
      </c>
    </row>
  </sheetData>
  <mergeCells count="14">
    <mergeCell ref="A77:E77"/>
    <mergeCell ref="A78:E78"/>
    <mergeCell ref="I72:I73"/>
    <mergeCell ref="I74:I75"/>
    <mergeCell ref="A70:C70"/>
    <mergeCell ref="D70:H70"/>
    <mergeCell ref="A76:E76"/>
    <mergeCell ref="G72:G73"/>
    <mergeCell ref="G74:G75"/>
    <mergeCell ref="A72:E72"/>
    <mergeCell ref="A73:E73"/>
    <mergeCell ref="A74:E74"/>
    <mergeCell ref="A75:E75"/>
    <mergeCell ref="A71:E71"/>
  </mergeCell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51EC4-2DAF-A942-9993-F9516E53FB3D}">
  <dimension ref="A1:I51"/>
  <sheetViews>
    <sheetView tabSelected="1" zoomScale="125" zoomScaleNormal="125" workbookViewId="0">
      <pane ySplit="1" topLeftCell="A2" activePane="bottomLeft" state="frozen"/>
      <selection pane="bottomLeft" activeCell="G42" sqref="G42"/>
    </sheetView>
  </sheetViews>
  <sheetFormatPr baseColWidth="10" defaultColWidth="10.83203125" defaultRowHeight="16" x14ac:dyDescent="0.2"/>
  <cols>
    <col min="1" max="1" width="18.1640625" style="2" customWidth="1"/>
    <col min="2" max="2" width="19.1640625" style="2" customWidth="1"/>
    <col min="3" max="3" width="46.6640625" style="2" customWidth="1"/>
    <col min="4" max="4" width="38.5" style="2" customWidth="1"/>
    <col min="5" max="5" width="36" style="2" customWidth="1"/>
    <col min="6" max="6" width="10.83203125" style="2"/>
    <col min="7" max="7" width="30.33203125" style="2" customWidth="1"/>
    <col min="8" max="8" width="10.83203125" style="2"/>
    <col min="9" max="9" width="39.83203125" style="2" customWidth="1"/>
    <col min="10" max="16384" width="10.83203125" style="2"/>
  </cols>
  <sheetData>
    <row r="1" spans="1:9" s="20" customFormat="1" ht="172" customHeight="1" x14ac:dyDescent="0.2">
      <c r="A1" s="5" t="s">
        <v>190</v>
      </c>
      <c r="B1" s="6" t="s">
        <v>217</v>
      </c>
      <c r="C1" s="5" t="s">
        <v>103</v>
      </c>
      <c r="D1" s="5" t="s">
        <v>109</v>
      </c>
      <c r="E1" s="5" t="s">
        <v>177</v>
      </c>
    </row>
    <row r="2" spans="1:9" ht="34" x14ac:dyDescent="0.2">
      <c r="A2" s="1">
        <v>1</v>
      </c>
      <c r="B2" s="25" t="s">
        <v>218</v>
      </c>
      <c r="C2" s="1" t="s">
        <v>191</v>
      </c>
      <c r="D2" s="3" t="s">
        <v>192</v>
      </c>
      <c r="E2" s="3">
        <v>1</v>
      </c>
    </row>
    <row r="3" spans="1:9" ht="17" x14ac:dyDescent="0.2">
      <c r="A3" s="1">
        <v>1</v>
      </c>
      <c r="B3" s="25" t="s">
        <v>219</v>
      </c>
      <c r="C3" s="1" t="s">
        <v>86</v>
      </c>
      <c r="D3" s="1"/>
      <c r="E3" s="3"/>
    </row>
    <row r="4" spans="1:9" ht="17" x14ac:dyDescent="0.2">
      <c r="A4" s="1">
        <v>1</v>
      </c>
      <c r="B4" s="25" t="s">
        <v>220</v>
      </c>
      <c r="C4" s="1" t="s">
        <v>86</v>
      </c>
      <c r="D4" s="3"/>
      <c r="E4" s="3"/>
    </row>
    <row r="5" spans="1:9" ht="17" x14ac:dyDescent="0.2">
      <c r="A5" s="1">
        <v>1</v>
      </c>
      <c r="B5" s="25" t="s">
        <v>221</v>
      </c>
      <c r="C5" s="1" t="s">
        <v>193</v>
      </c>
      <c r="D5" s="1" t="s">
        <v>194</v>
      </c>
      <c r="E5" s="3">
        <v>3</v>
      </c>
    </row>
    <row r="6" spans="1:9" ht="17" x14ac:dyDescent="0.2">
      <c r="A6" s="1">
        <v>1</v>
      </c>
      <c r="B6" s="25" t="s">
        <v>222</v>
      </c>
      <c r="C6" s="1" t="s">
        <v>86</v>
      </c>
      <c r="D6" s="3"/>
      <c r="E6" s="3"/>
    </row>
    <row r="7" spans="1:9" ht="17" x14ac:dyDescent="0.2">
      <c r="A7" s="1">
        <v>1</v>
      </c>
      <c r="B7" s="25" t="s">
        <v>223</v>
      </c>
      <c r="C7" s="1" t="s">
        <v>195</v>
      </c>
      <c r="D7" s="1" t="s">
        <v>196</v>
      </c>
      <c r="E7" s="3">
        <v>3</v>
      </c>
    </row>
    <row r="8" spans="1:9" ht="17" x14ac:dyDescent="0.2">
      <c r="A8" s="1">
        <v>1</v>
      </c>
      <c r="B8" s="25" t="s">
        <v>224</v>
      </c>
      <c r="C8" s="1" t="s">
        <v>86</v>
      </c>
      <c r="D8" s="3"/>
      <c r="E8" s="3"/>
    </row>
    <row r="9" spans="1:9" ht="17" x14ac:dyDescent="0.2">
      <c r="A9" s="1">
        <v>1</v>
      </c>
      <c r="B9" s="25" t="s">
        <v>225</v>
      </c>
      <c r="C9" s="1" t="s">
        <v>86</v>
      </c>
      <c r="D9" s="1"/>
      <c r="E9" s="3"/>
    </row>
    <row r="10" spans="1:9" ht="17" x14ac:dyDescent="0.2">
      <c r="A10" s="1">
        <v>2</v>
      </c>
      <c r="B10" s="25" t="s">
        <v>226</v>
      </c>
      <c r="C10" s="1" t="s">
        <v>86</v>
      </c>
      <c r="D10" s="3"/>
      <c r="E10" s="3"/>
    </row>
    <row r="11" spans="1:9" ht="34" x14ac:dyDescent="0.2">
      <c r="A11" s="1">
        <v>2</v>
      </c>
      <c r="B11" s="25" t="s">
        <v>227</v>
      </c>
      <c r="C11" s="1" t="s">
        <v>198</v>
      </c>
      <c r="D11" s="3"/>
      <c r="E11" s="3"/>
    </row>
    <row r="12" spans="1:9" ht="17" customHeight="1" x14ac:dyDescent="0.2">
      <c r="A12" s="1">
        <v>2</v>
      </c>
      <c r="B12" s="25" t="s">
        <v>228</v>
      </c>
      <c r="C12" s="1" t="s">
        <v>197</v>
      </c>
      <c r="D12" s="3"/>
      <c r="E12" s="3"/>
      <c r="G12" s="16"/>
      <c r="H12" s="16"/>
      <c r="I12" s="16"/>
    </row>
    <row r="13" spans="1:9" ht="17" customHeight="1" x14ac:dyDescent="0.2">
      <c r="A13" s="1">
        <v>2</v>
      </c>
      <c r="B13" s="25" t="s">
        <v>229</v>
      </c>
      <c r="C13" s="1" t="s">
        <v>199</v>
      </c>
      <c r="D13" s="1" t="s">
        <v>200</v>
      </c>
      <c r="E13" s="1">
        <v>3</v>
      </c>
      <c r="G13" s="16"/>
      <c r="H13" s="16"/>
      <c r="I13" s="16"/>
    </row>
    <row r="14" spans="1:9" ht="17" x14ac:dyDescent="0.2">
      <c r="A14" s="1">
        <v>2</v>
      </c>
      <c r="B14" s="25" t="s">
        <v>230</v>
      </c>
      <c r="C14" s="1" t="s">
        <v>86</v>
      </c>
      <c r="D14" s="1"/>
      <c r="E14" s="15"/>
      <c r="G14" s="16"/>
      <c r="H14" s="16"/>
      <c r="I14" s="16"/>
    </row>
    <row r="15" spans="1:9" ht="16" customHeight="1" x14ac:dyDescent="0.2">
      <c r="A15" s="1">
        <v>2</v>
      </c>
      <c r="B15" s="25" t="s">
        <v>231</v>
      </c>
      <c r="C15" s="1" t="s">
        <v>201</v>
      </c>
      <c r="D15" s="1" t="s">
        <v>201</v>
      </c>
      <c r="E15" s="1">
        <v>4</v>
      </c>
      <c r="G15" s="16"/>
      <c r="H15" s="16"/>
      <c r="I15" s="16"/>
    </row>
    <row r="16" spans="1:9" ht="33" customHeight="1" x14ac:dyDescent="0.2">
      <c r="A16" s="1">
        <v>2</v>
      </c>
      <c r="B16" s="25" t="s">
        <v>232</v>
      </c>
      <c r="C16" s="1" t="s">
        <v>202</v>
      </c>
      <c r="D16" s="1" t="s">
        <v>203</v>
      </c>
      <c r="E16" s="1">
        <v>3</v>
      </c>
      <c r="G16" s="16"/>
      <c r="H16" s="16"/>
      <c r="I16" s="16"/>
    </row>
    <row r="17" spans="1:5" ht="17" x14ac:dyDescent="0.2">
      <c r="A17" s="1">
        <v>2</v>
      </c>
      <c r="B17" s="25" t="s">
        <v>233</v>
      </c>
      <c r="C17" s="1" t="s">
        <v>86</v>
      </c>
      <c r="D17" s="1"/>
      <c r="E17" s="1"/>
    </row>
    <row r="18" spans="1:5" ht="17" x14ac:dyDescent="0.2">
      <c r="A18" s="1">
        <v>3</v>
      </c>
      <c r="B18" s="25" t="s">
        <v>234</v>
      </c>
      <c r="C18" s="1" t="s">
        <v>204</v>
      </c>
      <c r="D18" s="1" t="s">
        <v>205</v>
      </c>
      <c r="E18" s="1">
        <v>2</v>
      </c>
    </row>
    <row r="19" spans="1:5" ht="34" x14ac:dyDescent="0.2">
      <c r="A19" s="1">
        <v>3</v>
      </c>
      <c r="B19" s="25" t="s">
        <v>235</v>
      </c>
      <c r="C19" s="1" t="s">
        <v>206</v>
      </c>
      <c r="D19" s="1" t="s">
        <v>207</v>
      </c>
      <c r="E19" s="1">
        <v>2</v>
      </c>
    </row>
    <row r="20" spans="1:5" ht="34" x14ac:dyDescent="0.2">
      <c r="A20" s="1">
        <v>3</v>
      </c>
      <c r="B20" s="25" t="s">
        <v>236</v>
      </c>
      <c r="C20" s="1" t="s">
        <v>208</v>
      </c>
      <c r="D20" s="1" t="s">
        <v>209</v>
      </c>
      <c r="E20" s="1">
        <v>2</v>
      </c>
    </row>
    <row r="21" spans="1:5" ht="17" x14ac:dyDescent="0.2">
      <c r="A21" s="1">
        <v>3</v>
      </c>
      <c r="B21" s="25" t="s">
        <v>237</v>
      </c>
      <c r="C21" s="1" t="s">
        <v>86</v>
      </c>
      <c r="D21" s="1"/>
      <c r="E21" s="15"/>
    </row>
    <row r="22" spans="1:5" ht="34" x14ac:dyDescent="0.2">
      <c r="A22" s="1">
        <v>3</v>
      </c>
      <c r="B22" s="25" t="s">
        <v>238</v>
      </c>
      <c r="C22" s="1" t="s">
        <v>210</v>
      </c>
      <c r="D22" s="1" t="s">
        <v>211</v>
      </c>
      <c r="E22" s="1">
        <v>1</v>
      </c>
    </row>
    <row r="23" spans="1:5" ht="17" x14ac:dyDescent="0.2">
      <c r="A23" s="1">
        <v>4</v>
      </c>
      <c r="B23" s="25" t="s">
        <v>239</v>
      </c>
      <c r="C23" s="1" t="s">
        <v>86</v>
      </c>
      <c r="D23" s="1"/>
      <c r="E23" s="1"/>
    </row>
    <row r="24" spans="1:5" ht="17" x14ac:dyDescent="0.2">
      <c r="A24" s="3">
        <v>4</v>
      </c>
      <c r="B24" s="25" t="s">
        <v>240</v>
      </c>
      <c r="C24" s="1" t="s">
        <v>86</v>
      </c>
      <c r="D24" s="1"/>
      <c r="E24" s="1"/>
    </row>
    <row r="25" spans="1:5" ht="17" x14ac:dyDescent="0.2">
      <c r="A25" s="1">
        <v>4</v>
      </c>
      <c r="B25" s="25" t="s">
        <v>241</v>
      </c>
      <c r="C25" s="1" t="s">
        <v>86</v>
      </c>
      <c r="D25" s="1"/>
      <c r="E25" s="1"/>
    </row>
    <row r="26" spans="1:5" ht="17" x14ac:dyDescent="0.2">
      <c r="A26" s="3">
        <v>4</v>
      </c>
      <c r="B26" s="25" t="s">
        <v>242</v>
      </c>
      <c r="C26" s="1" t="s">
        <v>212</v>
      </c>
      <c r="D26" s="1" t="s">
        <v>213</v>
      </c>
      <c r="E26" s="1">
        <v>3</v>
      </c>
    </row>
    <row r="27" spans="1:5" x14ac:dyDescent="0.2">
      <c r="A27" s="3">
        <v>5</v>
      </c>
      <c r="B27" s="25" t="s">
        <v>243</v>
      </c>
      <c r="C27" s="1"/>
      <c r="D27" s="1"/>
      <c r="E27" s="1"/>
    </row>
    <row r="28" spans="1:5" x14ac:dyDescent="0.2">
      <c r="A28" s="3">
        <v>5</v>
      </c>
      <c r="B28" s="25" t="s">
        <v>244</v>
      </c>
      <c r="C28" s="1"/>
      <c r="D28" s="1"/>
      <c r="E28" s="1"/>
    </row>
    <row r="29" spans="1:5" x14ac:dyDescent="0.2">
      <c r="A29" s="3">
        <v>5</v>
      </c>
      <c r="B29" s="25" t="s">
        <v>245</v>
      </c>
      <c r="C29" s="1"/>
      <c r="D29" s="1"/>
      <c r="E29" s="1"/>
    </row>
    <row r="30" spans="1:5" x14ac:dyDescent="0.2">
      <c r="A30" s="3">
        <v>5</v>
      </c>
      <c r="B30" s="25" t="s">
        <v>246</v>
      </c>
      <c r="C30" s="1"/>
      <c r="D30" s="1"/>
      <c r="E30" s="1"/>
    </row>
    <row r="31" spans="1:5" x14ac:dyDescent="0.2">
      <c r="A31" s="3"/>
      <c r="B31" s="3"/>
      <c r="C31" s="1"/>
      <c r="D31" s="1"/>
      <c r="E31" s="1"/>
    </row>
    <row r="32" spans="1:5" x14ac:dyDescent="0.2">
      <c r="A32" s="3"/>
      <c r="B32" s="3"/>
      <c r="C32" s="1"/>
      <c r="D32" s="1"/>
      <c r="E32" s="1"/>
    </row>
    <row r="33" spans="1:5" x14ac:dyDescent="0.2">
      <c r="A33" s="3"/>
      <c r="B33" s="3"/>
      <c r="C33" s="8"/>
      <c r="D33" s="7"/>
      <c r="E33" s="17"/>
    </row>
    <row r="34" spans="1:5" x14ac:dyDescent="0.2">
      <c r="A34" s="3"/>
      <c r="B34" s="3"/>
      <c r="C34" s="8"/>
      <c r="D34" s="7"/>
      <c r="E34" s="17"/>
    </row>
    <row r="35" spans="1:5" x14ac:dyDescent="0.2">
      <c r="A35" s="3"/>
      <c r="B35" s="3"/>
      <c r="C35" s="8"/>
      <c r="D35" s="7"/>
      <c r="E35" s="17"/>
    </row>
    <row r="36" spans="1:5" x14ac:dyDescent="0.2">
      <c r="A36" s="3"/>
      <c r="B36" s="3"/>
      <c r="C36" s="3"/>
      <c r="D36" s="3"/>
      <c r="E36" s="17"/>
    </row>
    <row r="37" spans="1:5" x14ac:dyDescent="0.2">
      <c r="A37" s="3"/>
      <c r="B37" s="3"/>
      <c r="C37" s="3"/>
      <c r="D37" s="3"/>
      <c r="E37" s="17"/>
    </row>
    <row r="38" spans="1:5" x14ac:dyDescent="0.2">
      <c r="A38" s="3"/>
      <c r="B38" s="3"/>
      <c r="C38" s="8"/>
      <c r="D38" s="7"/>
      <c r="E38" s="17"/>
    </row>
    <row r="39" spans="1:5" x14ac:dyDescent="0.2">
      <c r="A39" s="3"/>
      <c r="B39" s="3"/>
      <c r="C39" s="3"/>
      <c r="D39" s="3"/>
      <c r="E39" s="17"/>
    </row>
    <row r="40" spans="1:5" x14ac:dyDescent="0.2">
      <c r="A40" s="3"/>
      <c r="B40" s="3"/>
      <c r="C40" s="3"/>
      <c r="D40" s="7"/>
      <c r="E40" s="17"/>
    </row>
    <row r="41" spans="1:5" x14ac:dyDescent="0.2">
      <c r="A41" s="3"/>
      <c r="B41" s="3"/>
      <c r="C41" s="3"/>
      <c r="D41" s="3"/>
      <c r="E41" s="17"/>
    </row>
    <row r="42" spans="1:5" x14ac:dyDescent="0.2">
      <c r="A42" s="3"/>
      <c r="B42" s="3"/>
      <c r="C42" s="3"/>
      <c r="D42" s="3"/>
      <c r="E42" s="17"/>
    </row>
    <row r="43" spans="1:5" ht="19" x14ac:dyDescent="0.25">
      <c r="A43" s="34" t="s">
        <v>116</v>
      </c>
      <c r="B43" s="34"/>
      <c r="C43" s="34"/>
      <c r="D43" s="34"/>
      <c r="E43" s="34"/>
    </row>
    <row r="44" spans="1:5" ht="27" customHeight="1" x14ac:dyDescent="0.25">
      <c r="A44" s="38"/>
      <c r="B44" s="39"/>
      <c r="C44" s="39"/>
      <c r="D44" s="40"/>
      <c r="E44" s="24" t="s">
        <v>174</v>
      </c>
    </row>
    <row r="45" spans="1:5" ht="44" customHeight="1" x14ac:dyDescent="0.25">
      <c r="A45" s="35" t="s">
        <v>183</v>
      </c>
      <c r="B45" s="36"/>
      <c r="C45" s="36"/>
      <c r="D45" s="37"/>
      <c r="E45" s="15">
        <f>SUMIF(E2:E42,1,E2:E42)</f>
        <v>2</v>
      </c>
    </row>
    <row r="46" spans="1:5" ht="39" customHeight="1" x14ac:dyDescent="0.25">
      <c r="A46" s="35" t="s">
        <v>214</v>
      </c>
      <c r="B46" s="36"/>
      <c r="C46" s="36"/>
      <c r="D46" s="37"/>
      <c r="E46" s="15">
        <f>SUMIF(E2:E42,2,E2:E42)/2</f>
        <v>3</v>
      </c>
    </row>
    <row r="47" spans="1:5" ht="22" customHeight="1" x14ac:dyDescent="0.25">
      <c r="A47" s="35" t="s">
        <v>216</v>
      </c>
      <c r="B47" s="36"/>
      <c r="C47" s="36"/>
      <c r="D47" s="37"/>
      <c r="E47" s="15">
        <f>SUMIF(E2:E42,3,E2:E42)/3</f>
        <v>5</v>
      </c>
    </row>
    <row r="48" spans="1:5" ht="31" customHeight="1" x14ac:dyDescent="0.2">
      <c r="A48" s="29" t="s">
        <v>215</v>
      </c>
      <c r="B48" s="30"/>
      <c r="C48" s="30"/>
      <c r="D48" s="31"/>
      <c r="E48" s="15">
        <f>SUMIF(E2:E42,4,E2:E42)/4</f>
        <v>1</v>
      </c>
    </row>
    <row r="49" spans="1:5" ht="20" customHeight="1" x14ac:dyDescent="0.2">
      <c r="A49" s="28"/>
      <c r="B49" s="28"/>
      <c r="C49" s="28"/>
      <c r="D49" s="28"/>
      <c r="E49" s="26"/>
    </row>
    <row r="50" spans="1:5" ht="19" customHeight="1" x14ac:dyDescent="0.2">
      <c r="A50" s="28"/>
      <c r="B50" s="28"/>
      <c r="C50" s="28"/>
      <c r="D50" s="28"/>
      <c r="E50" s="27"/>
    </row>
    <row r="51" spans="1:5" ht="19" customHeight="1" x14ac:dyDescent="0.2">
      <c r="E51" s="27"/>
    </row>
  </sheetData>
  <mergeCells count="7">
    <mergeCell ref="A48:D48"/>
    <mergeCell ref="A47:D47"/>
    <mergeCell ref="A43:B43"/>
    <mergeCell ref="C43:E43"/>
    <mergeCell ref="A44:D44"/>
    <mergeCell ref="A45:D45"/>
    <mergeCell ref="A46:D46"/>
  </mergeCells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Insertion pro Parcours</vt:lpstr>
      <vt:lpstr>Insertion pro SAS</vt:lpstr>
    </vt:vector>
  </TitlesOfParts>
  <Company>Association TRACES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Van Zandt-Escobar</dc:creator>
  <cp:lastModifiedBy>Microsoft Office User</cp:lastModifiedBy>
  <cp:lastPrinted>2019-11-13T16:42:33Z</cp:lastPrinted>
  <dcterms:created xsi:type="dcterms:W3CDTF">2019-03-28T17:56:19Z</dcterms:created>
  <dcterms:modified xsi:type="dcterms:W3CDTF">2021-10-13T09:07:05Z</dcterms:modified>
</cp:coreProperties>
</file>